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DOC\CNP\CONTRAT GROUPE 2026\DOCUMENTS SITE INTERNET\"/>
    </mc:Choice>
  </mc:AlternateContent>
  <xr:revisionPtr revIDLastSave="0" documentId="8_{1B59FF8C-5BB9-4C28-AD3D-9BC9C45AB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teur Te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2" i="2"/>
  <c r="G41" i="2"/>
  <c r="E24" i="2" l="1"/>
  <c r="E22" i="2"/>
  <c r="G18" i="2" l="1"/>
  <c r="G34" i="2" s="1"/>
  <c r="E18" i="2"/>
  <c r="E34" i="2" l="1"/>
  <c r="E41" i="2"/>
  <c r="G38" i="2"/>
  <c r="E37" i="2"/>
  <c r="G36" i="2"/>
  <c r="G39" i="2"/>
  <c r="G40" i="2"/>
  <c r="G37" i="2"/>
  <c r="E38" i="2"/>
  <c r="E36" i="2"/>
  <c r="E39" i="2"/>
  <c r="E40" i="2"/>
</calcChain>
</file>

<file path=xl/sharedStrings.xml><?xml version="1.0" encoding="utf-8"?>
<sst xmlns="http://schemas.openxmlformats.org/spreadsheetml/2006/main" count="47" uniqueCount="46">
  <si>
    <t>Eléments obligatoires</t>
  </si>
  <si>
    <t>Eléments optionnels</t>
  </si>
  <si>
    <t xml:space="preserve">SIMULATEUR DE CALCUL DE COTISATION </t>
  </si>
  <si>
    <t>Total</t>
  </si>
  <si>
    <t>Assurance Risques Statutaires - Contrat CNRACL &amp; IRCANTEC</t>
  </si>
  <si>
    <t>Traitement Brut Indiciaire</t>
  </si>
  <si>
    <t>Nouvelle Bonification Indiciaire</t>
  </si>
  <si>
    <t>Charges patronales</t>
  </si>
  <si>
    <t xml:space="preserve">TBI*: </t>
  </si>
  <si>
    <t xml:space="preserve">NBI**: </t>
  </si>
  <si>
    <t xml:space="preserve">SFT***: </t>
  </si>
  <si>
    <t xml:space="preserve">CP": </t>
  </si>
  <si>
    <t xml:space="preserve">RI"": </t>
  </si>
  <si>
    <t>Infos complémentaires:</t>
  </si>
  <si>
    <t>Supplément Familiale de Traitement</t>
  </si>
  <si>
    <t>Nombre d'agents</t>
  </si>
  <si>
    <t>NBI** annuel</t>
  </si>
  <si>
    <t>SFT*** annuel</t>
  </si>
  <si>
    <t>Complément de Traitement Indiciaire</t>
  </si>
  <si>
    <t xml:space="preserve">CTI*: </t>
  </si>
  <si>
    <t>TBI + CTI *annuel</t>
  </si>
  <si>
    <r>
      <t xml:space="preserve">(RI"") RIFSEEP/Primes Indemnités annuelles  </t>
    </r>
    <r>
      <rPr>
        <sz val="11"/>
        <color theme="1"/>
        <rFont val="Calibri"/>
        <family val="2"/>
        <scheme val="minor"/>
      </rPr>
      <t>(en % du TBI à assurer)</t>
    </r>
  </si>
  <si>
    <r>
      <t xml:space="preserve">(CP") Charges patronales annuelles  </t>
    </r>
    <r>
      <rPr>
        <sz val="11"/>
        <color theme="1"/>
        <rFont val="Calibri"/>
        <family val="2"/>
        <scheme val="minor"/>
      </rPr>
      <t xml:space="preserve">(en Euros du TBI à assurer) </t>
    </r>
  </si>
  <si>
    <r>
      <t xml:space="preserve">(RI"") RIFSEEP/Primes Indemnités annuelles  
</t>
    </r>
    <r>
      <rPr>
        <sz val="11"/>
        <color theme="1"/>
        <rFont val="Calibri"/>
        <family val="2"/>
        <scheme val="minor"/>
      </rPr>
      <t>(en Euros du TBI à assurer)</t>
    </r>
  </si>
  <si>
    <r>
      <t xml:space="preserve">(CP") Charges patronales annuelles </t>
    </r>
    <r>
      <rPr>
        <b/>
        <u/>
        <sz val="11"/>
        <color theme="1"/>
        <rFont val="Calibri"/>
        <family val="2"/>
        <scheme val="minor"/>
      </rPr>
      <t>entre 10 et 52%</t>
    </r>
    <r>
      <rPr>
        <b/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(en % du TBI  à assurer)</t>
    </r>
  </si>
  <si>
    <r>
      <rPr>
        <b/>
        <u/>
        <sz val="11"/>
        <rFont val="Calibri"/>
        <family val="2"/>
        <scheme val="minor"/>
      </rPr>
      <t>Champs à completer :</t>
    </r>
    <r>
      <rPr>
        <sz val="11"/>
        <rFont val="Calibri"/>
        <family val="2"/>
        <scheme val="minor"/>
      </rPr>
      <t xml:space="preserve">
            Champs à renseigner
           - en euros, les montants du TBI,CTI, NBI et SFT. 
           - en euros et traduit automatiquement par l'outil en %, les éléments concernant le RIFSEEP et
             les charges patronales.
           - le taux de cotisation en fonction de la formule de garantie choisi.
</t>
    </r>
    <r>
      <rPr>
        <b/>
        <u/>
        <sz val="11"/>
        <rFont val="Calibri"/>
        <family val="2"/>
        <scheme val="minor"/>
      </rPr>
      <t xml:space="preserve">Champs bloqués :
</t>
    </r>
    <r>
      <rPr>
        <sz val="11"/>
        <rFont val="Calibri"/>
        <family val="2"/>
        <scheme val="minor"/>
      </rPr>
      <t xml:space="preserve">            Champs bloqué dans lequel le calcul se fait automatiquement.</t>
    </r>
  </si>
  <si>
    <t>Les primes et compléments de rémunération maintenus par l’employeur pendant les arrêts de travail</t>
  </si>
  <si>
    <t>Taux global de prime (selon les  garanties choisies)</t>
  </si>
  <si>
    <r>
      <t xml:space="preserve">1.2/ </t>
    </r>
    <r>
      <rPr>
        <b/>
        <u/>
        <sz val="14"/>
        <color theme="3"/>
        <rFont val="Calibri"/>
        <family val="2"/>
        <scheme val="minor"/>
      </rPr>
      <t>ELEMENTS ASSUREURS</t>
    </r>
  </si>
  <si>
    <r>
      <t>2/</t>
    </r>
    <r>
      <rPr>
        <b/>
        <u/>
        <sz val="14"/>
        <color theme="3"/>
        <rFont val="Calibri"/>
        <family val="2"/>
        <scheme val="minor"/>
      </rPr>
      <t xml:space="preserve"> CALCUL DE LA COTISATION</t>
    </r>
  </si>
  <si>
    <r>
      <t xml:space="preserve">1.1/ </t>
    </r>
    <r>
      <rPr>
        <b/>
        <sz val="16"/>
        <color theme="3"/>
        <rFont val="Calibri"/>
        <family val="2"/>
        <scheme val="minor"/>
      </rPr>
      <t xml:space="preserve">ASSIETTE DE COTISATION </t>
    </r>
  </si>
  <si>
    <t xml:space="preserve">Exemple d'une collectivité </t>
  </si>
  <si>
    <t>Exemple d'une collectivité</t>
  </si>
  <si>
    <t>Simulation 
pour votre  Collectivité</t>
  </si>
  <si>
    <t>Simulation
pour votre Collectivité</t>
  </si>
  <si>
    <t>Cotisation Annuelle selon les éléments de l'assiette choisis</t>
  </si>
  <si>
    <t xml:space="preserve">Choix des éléments de l'assiette de cotisation </t>
  </si>
  <si>
    <t>(TBI+CTI+NBI) x (taux assureur)</t>
  </si>
  <si>
    <t xml:space="preserve">Elèments obligatoires </t>
  </si>
  <si>
    <t>Eléments obligatoires + SFT x (taux assureur) :</t>
  </si>
  <si>
    <t>Eléments obligatoires + SFT + CP x (taux assureur) :</t>
  </si>
  <si>
    <t xml:space="preserve">Eléments obligatoires + SFT + CP + RI x (taux assureur) : </t>
  </si>
  <si>
    <t>Eléments obligatoires + CP x (taux assureur) :</t>
  </si>
  <si>
    <t>Eléments obligatoires + RI x (taux assureur) :</t>
  </si>
  <si>
    <t>Eléments obligatoires + RI + CP x (taux assureur) :</t>
  </si>
  <si>
    <t>Auquels peuvent s'ajouter des éléments optionnels  (SFT/ CP/ 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</si>
</sst>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.00\ &quot;€&quot;"/>
    <numFmt numFmtId="165" formatCode="#,##0\ &quot;€&quot;"/>
    <numFmt numFmtId="166" formatCode="#,##0_ ;[Red]\-#,##0\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002060"/>
      <name val="Helve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2060"/>
      <name val="Helve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6" fontId="0" fillId="5" borderId="34" xfId="0" applyNumberFormat="1" applyFill="1" applyBorder="1" applyAlignment="1" applyProtection="1">
      <alignment horizontal="right"/>
      <protection locked="0"/>
    </xf>
    <xf numFmtId="6" fontId="0" fillId="5" borderId="32" xfId="0" applyNumberFormat="1" applyFill="1" applyBorder="1" applyAlignment="1" applyProtection="1">
      <alignment horizontal="right"/>
      <protection locked="0"/>
    </xf>
    <xf numFmtId="165" fontId="0" fillId="5" borderId="34" xfId="0" applyNumberFormat="1" applyFill="1" applyBorder="1" applyAlignment="1" applyProtection="1">
      <alignment horizontal="right"/>
      <protection locked="0"/>
    </xf>
    <xf numFmtId="6" fontId="12" fillId="5" borderId="35" xfId="0" applyNumberFormat="1" applyFont="1" applyFill="1" applyBorder="1" applyAlignment="1" applyProtection="1">
      <alignment horizontal="right" wrapText="1"/>
      <protection locked="0"/>
    </xf>
    <xf numFmtId="10" fontId="2" fillId="5" borderId="17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9" fillId="0" borderId="0" xfId="0" applyFont="1"/>
    <xf numFmtId="0" fontId="12" fillId="0" borderId="0" xfId="0" applyFont="1" applyAlignment="1">
      <alignment horizontal="left" wrapText="1"/>
    </xf>
    <xf numFmtId="0" fontId="4" fillId="0" borderId="0" xfId="0" applyFont="1"/>
    <xf numFmtId="0" fontId="14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6" borderId="22" xfId="0" applyFill="1" applyBorder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6" borderId="22" xfId="0" applyNumberFormat="1" applyFill="1" applyBorder="1" applyAlignment="1">
      <alignment horizontal="right" wrapText="1"/>
    </xf>
    <xf numFmtId="165" fontId="0" fillId="6" borderId="4" xfId="0" applyNumberFormat="1" applyFill="1" applyBorder="1" applyAlignment="1">
      <alignment horizontal="right" wrapText="1"/>
    </xf>
    <xf numFmtId="165" fontId="0" fillId="0" borderId="16" xfId="0" applyNumberFormat="1" applyBorder="1" applyAlignment="1">
      <alignment horizontal="right" wrapText="1"/>
    </xf>
    <xf numFmtId="6" fontId="17" fillId="7" borderId="35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165" fontId="12" fillId="6" borderId="22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9" fontId="12" fillId="6" borderId="4" xfId="0" applyNumberFormat="1" applyFont="1" applyFill="1" applyBorder="1" applyAlignment="1">
      <alignment horizontal="right" wrapText="1"/>
    </xf>
    <xf numFmtId="9" fontId="12" fillId="0" borderId="0" xfId="0" applyNumberFormat="1" applyFont="1" applyAlignment="1">
      <alignment horizontal="right" wrapText="1"/>
    </xf>
    <xf numFmtId="9" fontId="17" fillId="7" borderId="32" xfId="0" applyNumberFormat="1" applyFont="1" applyFill="1" applyBorder="1" applyAlignment="1">
      <alignment horizontal="right" wrapText="1"/>
    </xf>
    <xf numFmtId="6" fontId="12" fillId="6" borderId="16" xfId="0" applyNumberFormat="1" applyFont="1" applyFill="1" applyBorder="1" applyAlignment="1">
      <alignment horizontal="right" wrapText="1"/>
    </xf>
    <xf numFmtId="6" fontId="12" fillId="0" borderId="0" xfId="0" applyNumberFormat="1" applyFont="1" applyAlignment="1">
      <alignment horizontal="right" wrapText="1"/>
    </xf>
    <xf numFmtId="9" fontId="12" fillId="6" borderId="10" xfId="0" applyNumberFormat="1" applyFont="1" applyFill="1" applyBorder="1" applyAlignment="1">
      <alignment horizontal="right" wrapText="1"/>
    </xf>
    <xf numFmtId="9" fontId="17" fillId="7" borderId="3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9" fontId="17" fillId="0" borderId="0" xfId="0" applyNumberFormat="1" applyFon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0" fontId="0" fillId="0" borderId="0" xfId="0" applyNumberFormat="1" applyAlignment="1">
      <alignment horizontal="right"/>
    </xf>
    <xf numFmtId="9" fontId="2" fillId="0" borderId="0" xfId="0" applyNumberFormat="1" applyFont="1" applyAlignment="1">
      <alignment horizontal="right" wrapText="1"/>
    </xf>
    <xf numFmtId="10" fontId="1" fillId="7" borderId="25" xfId="1" applyNumberFormat="1" applyFont="1" applyFill="1" applyBorder="1" applyAlignment="1" applyProtection="1">
      <alignment horizontal="right"/>
    </xf>
    <xf numFmtId="10" fontId="1" fillId="0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3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7" fillId="7" borderId="7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7" xfId="0" applyFont="1" applyFill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7" fillId="7" borderId="31" xfId="0" applyNumberFormat="1" applyFon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17" fillId="7" borderId="32" xfId="0" applyNumberFormat="1" applyFon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7" fillId="7" borderId="32" xfId="0" applyNumberFormat="1" applyFont="1" applyFill="1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164" fontId="17" fillId="7" borderId="35" xfId="0" applyNumberFormat="1" applyFont="1" applyFill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164" fontId="17" fillId="7" borderId="36" xfId="0" applyNumberFormat="1" applyFont="1" applyFill="1" applyBorder="1" applyAlignment="1">
      <alignment horizontal="right" vertical="center" wrapText="1"/>
    </xf>
    <xf numFmtId="166" fontId="0" fillId="5" borderId="34" xfId="0" applyNumberFormat="1" applyFill="1" applyBorder="1" applyAlignment="1" applyProtection="1">
      <alignment horizontal="right"/>
      <protection locked="0"/>
    </xf>
    <xf numFmtId="0" fontId="23" fillId="0" borderId="2" xfId="0" applyFont="1" applyBorder="1"/>
    <xf numFmtId="0" fontId="24" fillId="0" borderId="2" xfId="0" applyFont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9" borderId="18" xfId="0" applyFont="1" applyFill="1" applyBorder="1" applyAlignment="1">
      <alignment horizontal="left" vertical="center"/>
    </xf>
    <xf numFmtId="0" fontId="3" fillId="9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4" borderId="23" xfId="0" applyFont="1" applyFill="1" applyBorder="1"/>
    <xf numFmtId="0" fontId="1" fillId="4" borderId="24" xfId="0" applyFont="1" applyFill="1" applyBorder="1"/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4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11</xdr:row>
      <xdr:rowOff>190500</xdr:rowOff>
    </xdr:from>
    <xdr:to>
      <xdr:col>2</xdr:col>
      <xdr:colOff>336550</xdr:colOff>
      <xdr:row>11</xdr:row>
      <xdr:rowOff>387350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55750" y="3035300"/>
          <a:ext cx="292100" cy="196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44450</xdr:colOff>
      <xdr:row>11</xdr:row>
      <xdr:rowOff>1301750</xdr:rowOff>
    </xdr:from>
    <xdr:to>
      <xdr:col>2</xdr:col>
      <xdr:colOff>330200</xdr:colOff>
      <xdr:row>11</xdr:row>
      <xdr:rowOff>1501775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59791" y="4148426"/>
          <a:ext cx="285750" cy="200025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180975</xdr:colOff>
      <xdr:row>1</xdr:row>
      <xdr:rowOff>9525</xdr:rowOff>
    </xdr:from>
    <xdr:to>
      <xdr:col>6</xdr:col>
      <xdr:colOff>1218891</xdr:colOff>
      <xdr:row>6</xdr:row>
      <xdr:rowOff>38188</xdr:rowOff>
    </xdr:to>
    <xdr:pic>
      <xdr:nvPicPr>
        <xdr:cNvPr id="2" name="Image 1" descr="Centre de Gestion de la Gironde">
          <a:extLst>
            <a:ext uri="{FF2B5EF4-FFF2-40B4-BE49-F238E27FC236}">
              <a16:creationId xmlns:a16="http://schemas.microsoft.com/office/drawing/2014/main" id="{AC25C7F4-7C7E-0877-C6B2-5FDD4CA6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90500"/>
          <a:ext cx="1037916" cy="933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314325</xdr:colOff>
      <xdr:row>1</xdr:row>
      <xdr:rowOff>28575</xdr:rowOff>
    </xdr:from>
    <xdr:to>
      <xdr:col>2</xdr:col>
      <xdr:colOff>1200150</xdr:colOff>
      <xdr:row>6</xdr:row>
      <xdr:rowOff>63500</xdr:rowOff>
    </xdr:to>
    <xdr:pic>
      <xdr:nvPicPr>
        <xdr:cNvPr id="7" name="Logo DIot Siaci">
          <a:extLst>
            <a:ext uri="{FF2B5EF4-FFF2-40B4-BE49-F238E27FC236}">
              <a16:creationId xmlns:a16="http://schemas.microsoft.com/office/drawing/2014/main" id="{AA70F2DA-9E5A-67DF-AAE3-AD1AA4FBAFB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55580"/>
        <a:stretch/>
      </xdr:blipFill>
      <xdr:spPr>
        <a:xfrm>
          <a:off x="1066800" y="209550"/>
          <a:ext cx="16383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topLeftCell="A10" zoomScale="95" zoomScaleNormal="95" workbookViewId="0">
      <selection activeCell="G28" activeCellId="6" sqref="G28"/>
    </sheetView>
  </sheetViews>
  <sheetFormatPr baseColWidth="10" defaultColWidth="10.85546875" defaultRowHeight="15"/>
  <cols>
    <col min="3" max="3" width="34.7109375" customWidth="1"/>
    <col min="4" max="4" width="27.7109375" customWidth="1"/>
    <col min="5" max="5" width="24.85546875" customWidth="1"/>
    <col min="6" max="6" width="6.42578125" customWidth="1"/>
    <col min="7" max="7" width="25.140625" customWidth="1"/>
    <col min="9" max="9" width="10.85546875" customWidth="1"/>
  </cols>
  <sheetData>
    <row r="1" spans="2:9">
      <c r="G1" s="6"/>
    </row>
    <row r="7" spans="2:9" ht="38.25" customHeight="1">
      <c r="C7" s="81" t="s">
        <v>2</v>
      </c>
      <c r="D7" s="81"/>
      <c r="E7" s="81"/>
      <c r="F7" s="81"/>
      <c r="G7" s="81"/>
    </row>
    <row r="8" spans="2:9" ht="23.25">
      <c r="C8" s="82" t="s">
        <v>4</v>
      </c>
      <c r="D8" s="82"/>
      <c r="E8" s="82"/>
      <c r="F8" s="82"/>
      <c r="G8" s="82"/>
      <c r="H8" s="7"/>
      <c r="I8" s="7"/>
    </row>
    <row r="9" spans="2:9" ht="23.25">
      <c r="C9" s="83"/>
      <c r="D9" s="83"/>
      <c r="E9" s="83"/>
      <c r="F9" s="83"/>
      <c r="G9" s="83"/>
      <c r="H9" s="7"/>
      <c r="I9" s="7"/>
    </row>
    <row r="10" spans="2:9" ht="23.25">
      <c r="G10" s="8"/>
    </row>
    <row r="11" spans="2:9" ht="30" customHeight="1">
      <c r="B11" s="87" t="s">
        <v>30</v>
      </c>
      <c r="C11" s="87"/>
      <c r="D11" s="9"/>
      <c r="E11" s="9"/>
      <c r="F11" s="9"/>
      <c r="G11" s="9"/>
    </row>
    <row r="12" spans="2:9" ht="145.5" customHeight="1">
      <c r="C12" s="84" t="s">
        <v>25</v>
      </c>
      <c r="D12" s="84"/>
      <c r="E12" s="84"/>
      <c r="F12" s="10"/>
      <c r="G12" s="9"/>
    </row>
    <row r="13" spans="2:9" ht="15.75" thickBot="1">
      <c r="C13" s="11"/>
    </row>
    <row r="14" spans="2:9" ht="54.6" customHeight="1" thickBot="1">
      <c r="C14" s="85" t="s">
        <v>0</v>
      </c>
      <c r="D14" s="86"/>
      <c r="E14" s="12" t="s">
        <v>32</v>
      </c>
      <c r="F14" s="13"/>
      <c r="G14" s="12" t="s">
        <v>33</v>
      </c>
    </row>
    <row r="15" spans="2:9">
      <c r="C15" s="103" t="s">
        <v>15</v>
      </c>
      <c r="D15" s="104"/>
      <c r="E15" s="14">
        <v>18</v>
      </c>
      <c r="F15" s="15"/>
      <c r="G15" s="74">
        <v>0</v>
      </c>
    </row>
    <row r="16" spans="2:9">
      <c r="C16" s="103" t="s">
        <v>20</v>
      </c>
      <c r="D16" s="104"/>
      <c r="E16" s="16">
        <v>625000</v>
      </c>
      <c r="F16" s="15"/>
      <c r="G16" s="1">
        <v>0</v>
      </c>
    </row>
    <row r="17" spans="2:7">
      <c r="C17" s="109" t="s">
        <v>16</v>
      </c>
      <c r="D17" s="110"/>
      <c r="E17" s="17">
        <v>5400</v>
      </c>
      <c r="F17" s="15"/>
      <c r="G17" s="2">
        <v>0</v>
      </c>
    </row>
    <row r="18" spans="2:7" ht="15.75" thickBot="1">
      <c r="C18" s="111" t="s">
        <v>3</v>
      </c>
      <c r="D18" s="112"/>
      <c r="E18" s="18">
        <f>SUM(E16:E17)</f>
        <v>630400</v>
      </c>
      <c r="F18" s="15"/>
      <c r="G18" s="19">
        <f>G16+G17</f>
        <v>0</v>
      </c>
    </row>
    <row r="19" spans="2:7" s="20" customFormat="1" ht="30" customHeight="1" thickBot="1">
      <c r="C19" s="85" t="s">
        <v>1</v>
      </c>
      <c r="D19" s="113"/>
      <c r="E19" s="21"/>
      <c r="F19" s="22"/>
      <c r="G19" s="23"/>
    </row>
    <row r="20" spans="2:7" ht="21" customHeight="1">
      <c r="C20" s="114" t="s">
        <v>17</v>
      </c>
      <c r="D20" s="115"/>
      <c r="E20" s="24">
        <v>6300</v>
      </c>
      <c r="F20" s="25"/>
      <c r="G20" s="3">
        <v>0</v>
      </c>
    </row>
    <row r="21" spans="2:7" ht="27" customHeight="1">
      <c r="C21" s="88" t="s">
        <v>22</v>
      </c>
      <c r="D21" s="89"/>
      <c r="E21" s="24">
        <v>125000</v>
      </c>
      <c r="F21" s="25"/>
      <c r="G21" s="3">
        <v>0</v>
      </c>
    </row>
    <row r="22" spans="2:7" ht="33" customHeight="1">
      <c r="C22" s="98" t="s">
        <v>24</v>
      </c>
      <c r="D22" s="116"/>
      <c r="E22" s="26">
        <f>(E21/E16*100)/100</f>
        <v>0.2</v>
      </c>
      <c r="F22" s="27"/>
      <c r="G22" s="28" t="e">
        <f>(G21/G16*100)/100</f>
        <v>#DIV/0!</v>
      </c>
    </row>
    <row r="23" spans="2:7" ht="30.95" customHeight="1" thickBot="1">
      <c r="C23" s="105" t="s">
        <v>23</v>
      </c>
      <c r="D23" s="106"/>
      <c r="E23" s="29">
        <v>40000</v>
      </c>
      <c r="F23" s="30"/>
      <c r="G23" s="4">
        <v>0</v>
      </c>
    </row>
    <row r="24" spans="2:7" ht="34.5" customHeight="1" thickBot="1">
      <c r="C24" s="105" t="s">
        <v>21</v>
      </c>
      <c r="D24" s="106"/>
      <c r="E24" s="31">
        <f>(E23/E16*100)/100</f>
        <v>6.4000000000000001E-2</v>
      </c>
      <c r="F24" s="27"/>
      <c r="G24" s="32" t="e">
        <f>(G23/G16*100)/100</f>
        <v>#DIV/0!</v>
      </c>
    </row>
    <row r="25" spans="2:7">
      <c r="C25" s="33"/>
      <c r="D25" s="33"/>
      <c r="E25" s="27"/>
      <c r="F25" s="27"/>
      <c r="G25" s="34"/>
    </row>
    <row r="26" spans="2:7" ht="18.75">
      <c r="B26" s="87" t="s">
        <v>28</v>
      </c>
      <c r="C26" s="87"/>
      <c r="D26" s="35"/>
      <c r="E26" s="36"/>
      <c r="F26" s="36"/>
      <c r="G26" s="37"/>
    </row>
    <row r="27" spans="2:7" ht="15.75" thickBot="1">
      <c r="C27" s="35"/>
      <c r="D27" s="35"/>
      <c r="E27" s="36"/>
      <c r="F27" s="36"/>
      <c r="G27" s="37"/>
    </row>
    <row r="28" spans="2:7" ht="21" customHeight="1" thickBot="1">
      <c r="B28" s="38"/>
      <c r="C28" s="107" t="s">
        <v>27</v>
      </c>
      <c r="D28" s="108"/>
      <c r="E28" s="39">
        <v>5.2200000000000003E-2</v>
      </c>
      <c r="F28" s="40"/>
      <c r="G28" s="5"/>
    </row>
    <row r="29" spans="2:7">
      <c r="C29" s="35"/>
      <c r="D29" s="35"/>
      <c r="E29" s="36"/>
      <c r="F29" s="36"/>
      <c r="G29" s="37"/>
    </row>
    <row r="30" spans="2:7" ht="31.5" customHeight="1">
      <c r="B30" s="102" t="s">
        <v>29</v>
      </c>
      <c r="C30" s="102"/>
      <c r="E30" s="41"/>
      <c r="F30" s="41"/>
      <c r="G30" s="42"/>
    </row>
    <row r="31" spans="2:7" ht="16.5" thickBot="1">
      <c r="C31" s="43"/>
      <c r="D31" s="44"/>
      <c r="E31" s="45"/>
      <c r="F31" s="46"/>
      <c r="G31" s="45"/>
    </row>
    <row r="32" spans="2:7" ht="48.75" customHeight="1" thickBot="1">
      <c r="B32" s="47"/>
      <c r="C32" s="90" t="s">
        <v>36</v>
      </c>
      <c r="D32" s="91"/>
      <c r="E32" s="48" t="s">
        <v>31</v>
      </c>
      <c r="F32" s="49"/>
      <c r="G32" s="12" t="s">
        <v>34</v>
      </c>
    </row>
    <row r="33" spans="2:7" ht="45.6" customHeight="1" thickBot="1">
      <c r="B33" s="47"/>
      <c r="C33" s="100" t="s">
        <v>38</v>
      </c>
      <c r="D33" s="101"/>
      <c r="E33" s="50" t="s">
        <v>35</v>
      </c>
      <c r="F33" s="51"/>
      <c r="G33" s="50" t="s">
        <v>35</v>
      </c>
    </row>
    <row r="34" spans="2:7" ht="24.6" customHeight="1" thickBot="1">
      <c r="B34" s="52"/>
      <c r="C34" s="92" t="s">
        <v>37</v>
      </c>
      <c r="D34" s="93"/>
      <c r="E34" s="53">
        <f>E18*E28</f>
        <v>32906.880000000005</v>
      </c>
      <c r="F34" s="54"/>
      <c r="G34" s="55">
        <f>G18*G28</f>
        <v>0</v>
      </c>
    </row>
    <row r="35" spans="2:7" ht="23.1" customHeight="1" thickBot="1">
      <c r="B35" s="56"/>
      <c r="C35" s="57" t="s">
        <v>45</v>
      </c>
      <c r="D35" s="58"/>
      <c r="E35" s="59"/>
      <c r="F35" s="60"/>
      <c r="G35" s="61"/>
    </row>
    <row r="36" spans="2:7" ht="27" customHeight="1">
      <c r="B36" s="52"/>
      <c r="C36" s="94" t="s">
        <v>39</v>
      </c>
      <c r="D36" s="95"/>
      <c r="E36" s="62">
        <f>(E18+E20)*E28</f>
        <v>33235.740000000005</v>
      </c>
      <c r="F36" s="63"/>
      <c r="G36" s="64">
        <f>(G18+G20)*G28</f>
        <v>0</v>
      </c>
    </row>
    <row r="37" spans="2:7" ht="27.75" customHeight="1">
      <c r="B37" s="52"/>
      <c r="C37" s="96" t="s">
        <v>40</v>
      </c>
      <c r="D37" s="97"/>
      <c r="E37" s="65">
        <f>((E18+E20)+(E18*E22))*E28</f>
        <v>39817.116000000002</v>
      </c>
      <c r="F37" s="63"/>
      <c r="G37" s="66" t="e">
        <f>((G18+G20)+(G18*G22))*G28</f>
        <v>#DIV/0!</v>
      </c>
    </row>
    <row r="38" spans="2:7" ht="33" customHeight="1">
      <c r="B38" s="52"/>
      <c r="C38" s="98" t="s">
        <v>41</v>
      </c>
      <c r="D38" s="99"/>
      <c r="E38" s="67">
        <f>((E18+E20)+(E18*E22)+(E18*E24))*E28</f>
        <v>41923.156320000002</v>
      </c>
      <c r="F38" s="68"/>
      <c r="G38" s="69" t="e">
        <f>((G18+G20)+(G18*G22)+(G18*G24))*G28</f>
        <v>#DIV/0!</v>
      </c>
    </row>
    <row r="39" spans="2:7" ht="33" customHeight="1">
      <c r="B39" s="52"/>
      <c r="C39" s="88" t="s">
        <v>42</v>
      </c>
      <c r="D39" s="89"/>
      <c r="E39" s="70">
        <f>(E18+(E18*E22))*E28</f>
        <v>39488.256000000001</v>
      </c>
      <c r="F39" s="68"/>
      <c r="G39" s="71" t="e">
        <f>(G18+(G18*G22))*G28</f>
        <v>#DIV/0!</v>
      </c>
    </row>
    <row r="40" spans="2:7" ht="33" customHeight="1" thickBot="1">
      <c r="B40" s="52"/>
      <c r="C40" s="79" t="s">
        <v>43</v>
      </c>
      <c r="D40" s="80"/>
      <c r="E40" s="72">
        <f>(E18+(E18*E24))*E28</f>
        <v>35012.920319999997</v>
      </c>
      <c r="F40" s="68"/>
      <c r="G40" s="73" t="e">
        <f>(G18+(G18*G24))*G28</f>
        <v>#DIV/0!</v>
      </c>
    </row>
    <row r="41" spans="2:7" ht="33" customHeight="1" thickBot="1">
      <c r="B41" s="52"/>
      <c r="C41" s="79" t="s">
        <v>44</v>
      </c>
      <c r="D41" s="80"/>
      <c r="E41" s="72">
        <f>(E18+E21+E23)*E28</f>
        <v>41519.880000000005</v>
      </c>
      <c r="F41" s="68"/>
      <c r="G41" s="73">
        <f>(G19+(G19*G25))*G29</f>
        <v>0</v>
      </c>
    </row>
    <row r="44" spans="2:7" ht="14.1" customHeight="1">
      <c r="C44" s="77" t="s">
        <v>13</v>
      </c>
      <c r="D44" s="78"/>
    </row>
    <row r="45" spans="2:7">
      <c r="C45" s="75" t="s">
        <v>8</v>
      </c>
      <c r="D45" s="76" t="s">
        <v>5</v>
      </c>
    </row>
    <row r="46" spans="2:7" ht="28.5" customHeight="1">
      <c r="C46" s="75" t="s">
        <v>19</v>
      </c>
      <c r="D46" s="76" t="s">
        <v>18</v>
      </c>
    </row>
    <row r="47" spans="2:7" ht="30.6" customHeight="1">
      <c r="C47" s="75" t="s">
        <v>9</v>
      </c>
      <c r="D47" s="76" t="s">
        <v>6</v>
      </c>
    </row>
    <row r="48" spans="2:7" ht="26.1" customHeight="1">
      <c r="C48" s="75" t="s">
        <v>10</v>
      </c>
      <c r="D48" s="76" t="s">
        <v>14</v>
      </c>
    </row>
    <row r="49" spans="3:4" ht="17.100000000000001" customHeight="1">
      <c r="C49" s="75" t="s">
        <v>11</v>
      </c>
      <c r="D49" s="76" t="s">
        <v>7</v>
      </c>
    </row>
    <row r="50" spans="3:4" ht="53.45" customHeight="1">
      <c r="C50" s="75" t="s">
        <v>12</v>
      </c>
      <c r="D50" s="76" t="s">
        <v>26</v>
      </c>
    </row>
  </sheetData>
  <sheetProtection algorithmName="SHA-512" hashValue="k1pjx1I0UIiWP3wCppJc+81+seIththnu9bD+sNB8GtFfkhXdQc0IyV/7TLTYLHKDTB3WAVM4qg4aQ9C8U8hxA==" saltValue="C3ZK9RMrXE33pfzCUD4auQ==" spinCount="100000" sheet="1" objects="1" scenarios="1" selectLockedCells="1"/>
  <mergeCells count="28">
    <mergeCell ref="C15:D15"/>
    <mergeCell ref="C16:D16"/>
    <mergeCell ref="C21:D21"/>
    <mergeCell ref="C23:D23"/>
    <mergeCell ref="C28:D28"/>
    <mergeCell ref="B26:C26"/>
    <mergeCell ref="C17:D17"/>
    <mergeCell ref="C18:D18"/>
    <mergeCell ref="C19:D19"/>
    <mergeCell ref="C20:D20"/>
    <mergeCell ref="C22:D22"/>
    <mergeCell ref="C24:D24"/>
    <mergeCell ref="C41:D41"/>
    <mergeCell ref="C7:G7"/>
    <mergeCell ref="C8:G8"/>
    <mergeCell ref="C9:G9"/>
    <mergeCell ref="C12:E12"/>
    <mergeCell ref="C14:D14"/>
    <mergeCell ref="B11:C11"/>
    <mergeCell ref="C39:D39"/>
    <mergeCell ref="C40:D40"/>
    <mergeCell ref="C32:D32"/>
    <mergeCell ref="C34:D34"/>
    <mergeCell ref="C36:D36"/>
    <mergeCell ref="C37:D37"/>
    <mergeCell ref="C38:D38"/>
    <mergeCell ref="C33:D33"/>
    <mergeCell ref="B30:C30"/>
  </mergeCells>
  <pageMargins left="0.7" right="0.7" top="0.75" bottom="0.75" header="0.3" footer="0.3"/>
  <pageSetup scale="52" orientation="portrait" r:id="rId1"/>
  <ignoredErrors>
    <ignoredError sqref="E18" formulaRange="1"/>
    <ignoredError sqref="G37:G4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 siteweb" ma:contentTypeID="0x010100DE67B4170B45E24899E1F0558CDB95BB0032AB7655928BDC42B69278CD48535036" ma:contentTypeVersion="13" ma:contentTypeDescription="" ma:contentTypeScope="" ma:versionID="f8ae6ed55826832f4c0309998aace270">
  <xsd:schema xmlns:xsd="http://www.w3.org/2001/XMLSchema" xmlns:xs="http://www.w3.org/2001/XMLSchema" xmlns:p="http://schemas.microsoft.com/office/2006/metadata/properties" xmlns:ns2="d13cbe4f-1448-46a5-af3f-2daad8b9242e" xmlns:ns3="6fe09545-cdc4-43a9-9da5-abd37ca73394" xmlns:ns4="e0e15652-d213-494d-b187-0bac832e463c" targetNamespace="http://schemas.microsoft.com/office/2006/metadata/properties" ma:root="true" ma:fieldsID="db4304479cd0f453e354b5547e235339" ns2:_="" ns3:_="" ns4:_="">
    <xsd:import namespace="d13cbe4f-1448-46a5-af3f-2daad8b9242e"/>
    <xsd:import namespace="6fe09545-cdc4-43a9-9da5-abd37ca73394"/>
    <xsd:import namespace="e0e15652-d213-494d-b187-0bac832e463c"/>
    <xsd:element name="properties">
      <xsd:complexType>
        <xsd:sequence>
          <xsd:element name="documentManagement">
            <xsd:complexType>
              <xsd:all>
                <xsd:element ref="ns2:m758ac0241a94e4d98028cb60ff1e2dc" minOccurs="0"/>
                <xsd:element ref="ns2:TaxCatchAll" minOccurs="0"/>
                <xsd:element ref="ns2:TaxCatchAllLabel" minOccurs="0"/>
                <xsd:element ref="ns2:c2084f14729a434b9e63fa47cbfacf48" minOccurs="0"/>
                <xsd:element ref="ns2:od9de02ed0334f4c81549240fd5dbd7b" minOccurs="0"/>
                <xsd:element ref="ns3:CATEGORIE" minOccurs="0"/>
                <xsd:element ref="ns3:Description_x0020_site_x0020_internet" minOccurs="0"/>
                <xsd:element ref="ns3:Thème_x0020_site_x0020_internet" minOccurs="0"/>
                <xsd:element ref="ns4:MediaServiceMetadata" minOccurs="0"/>
                <xsd:element ref="ns4:MediaServiceFastMetadata" minOccurs="0"/>
                <xsd:element ref="ns3:Thème_x0020_2_x0020_site_x0020_internet" minOccurs="0"/>
                <xsd:element ref="ns3:Thème_x0020_3_x0020_site_x0020_internet" minOccurs="0"/>
                <xsd:element ref="ns3:Tag" minOccurs="0"/>
                <xsd:element ref="ns4:MediaServiceObjectDetectorVersions" minOccurs="0"/>
                <xsd:element ref="ns3:dce64921054a4cfeb178169aa5c80488" minOccurs="0"/>
                <xsd:element ref="ns3:Origine" minOccurs="0"/>
                <xsd:element ref="ns3:Date_x0020_de_x0020_publication" minOccurs="0"/>
                <xsd:element ref="ns3:Date_x0020_de_x0020_dépublication" minOccurs="0"/>
                <xsd:element ref="ns3:A_x0020_publier_x0020_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e4f-1448-46a5-af3f-2daad8b9242e" elementFormDefault="qualified">
    <xsd:import namespace="http://schemas.microsoft.com/office/2006/documentManagement/types"/>
    <xsd:import namespace="http://schemas.microsoft.com/office/infopath/2007/PartnerControls"/>
    <xsd:element name="m758ac0241a94e4d98028cb60ff1e2dc" ma:index="8" nillable="true" ma:taxonomy="true" ma:internalName="m758ac0241a94e4d98028cb60ff1e2dc" ma:taxonomyFieldName="DMS_TypeOfPublication" ma:displayName="Type de publication" ma:readOnly="false" ma:default="48;#Privé|9d61055b-725b-4297-9a77-8c5caa518546" ma:fieldId="{6758ac02-41a9-4e4d-9802-8cb60ff1e2dc}" ma:sspId="080acc9f-a124-4651-8c21-27ed651001c5" ma:termSetId="ca3a1a44-57b8-4c34-9a94-530c02824e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7ecb9e9-5b9c-494a-99e3-3d1aa0cc42d8}" ma:internalName="TaxCatchAll" ma:showField="CatchAllData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ecb9e9-5b9c-494a-99e3-3d1aa0cc42d8}" ma:internalName="TaxCatchAllLabel" ma:readOnly="true" ma:showField="CatchAllDataLabel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084f14729a434b9e63fa47cbfacf48" ma:index="12" nillable="true" ma:taxonomy="true" ma:internalName="c2084f14729a434b9e63fa47cbfacf48" ma:taxonomyFieldName="DMS_WebsiteTheme" ma:displayName="Thème site internet" ma:default="" ma:fieldId="{c2084f14-729a-434b-9e63-fa47cbfacf48}" ma:sspId="080acc9f-a124-4651-8c21-27ed651001c5" ma:termSetId="0926a811-4997-4940-a7bf-257291b42ae0" ma:anchorId="d21848bf-9b1a-471f-8a00-df1b051567e1" ma:open="false" ma:isKeyword="false">
      <xsd:complexType>
        <xsd:sequence>
          <xsd:element ref="pc:Terms" minOccurs="0" maxOccurs="1"/>
        </xsd:sequence>
      </xsd:complexType>
    </xsd:element>
    <xsd:element name="od9de02ed0334f4c81549240fd5dbd7b" ma:index="14" nillable="true" ma:taxonomy="true" ma:internalName="od9de02ed0334f4c81549240fd5dbd7b" ma:taxonomyFieldName="DMS_Tag" ma:displayName="Tag" ma:default="" ma:fieldId="{8d9de02e-d033-4f4c-8154-9240fd5dbd7b}" ma:sspId="080acc9f-a124-4651-8c21-27ed651001c5" ma:termSetId="0926a811-4997-4940-a7bf-257291b42ae0" ma:anchorId="ec35e376-ce5e-4b45-98a9-720695d2112f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09545-cdc4-43a9-9da5-abd37ca73394" elementFormDefault="qualified">
    <xsd:import namespace="http://schemas.microsoft.com/office/2006/documentManagement/types"/>
    <xsd:import namespace="http://schemas.microsoft.com/office/infopath/2007/PartnerControls"/>
    <xsd:element name="CATEGORIE" ma:index="16" nillable="true" ma:displayName="Catégorie site internet" ma:format="Dropdown" ma:internalName="CATEGORIE">
      <xsd:simpleType>
        <xsd:restriction base="dms:Choice">
          <xsd:enumeration value="CDG 33"/>
          <xsd:enumeration value="Assurance et protection sociale"/>
          <xsd:enumeration value="Concours et examens"/>
          <xsd:enumeration value="Départ et fin de fonction"/>
          <xsd:enumeration value="Déroulement de carrière"/>
          <xsd:enumeration value="Dialogue social"/>
          <xsd:enumeration value="Données sociales"/>
          <xsd:enumeration value="Droits et obligations"/>
          <xsd:enumeration value="Emploi territorial"/>
          <xsd:enumeration value="Formations"/>
          <xsd:enumeration value="Instances médicales"/>
          <xsd:enumeration value="Mag RH"/>
          <xsd:enumeration value="Médecine et prévention"/>
          <xsd:enumeration value="Mobilité"/>
          <xsd:enumeration value="Recrutement"/>
          <xsd:enumeration value="Rémunération"/>
          <xsd:enumeration value="Signalements et Médiations"/>
          <xsd:enumeration value="Temps de travail"/>
        </xsd:restriction>
      </xsd:simpleType>
    </xsd:element>
    <xsd:element name="Description_x0020_site_x0020_internet" ma:index="17" nillable="true" ma:displayName="Description site internet" ma:default="" ma:internalName="Description_x0020_site_x0020_internet">
      <xsd:simpleType>
        <xsd:restriction base="dms:Note">
          <xsd:maxLength value="255"/>
        </xsd:restriction>
      </xsd:simpleType>
    </xsd:element>
    <xsd:element name="Thème_x0020_site_x0020_internet" ma:index="18" nillable="true" ma:displayName="Thème 1 site internet" ma:format="RadioButtons" ma:internalName="Th_x00e8_me_x0020_site_x0020_internet">
      <xsd:simpleType>
        <xsd:restriction base="dms:Choice">
          <xsd:enumeration value="Annales"/>
          <xsd:enumeration value="Arrêtés"/>
          <xsd:enumeration value="Avis"/>
          <xsd:enumeration value="Bilans et Rapports"/>
          <xsd:enumeration value="Calendriers"/>
          <xsd:enumeration value="Circulaires"/>
          <xsd:enumeration value="Constitution de dossier"/>
          <xsd:enumeration value="Délibérations"/>
          <xsd:enumeration value="Documentation générale"/>
          <xsd:enumeration value="FAQ"/>
          <xsd:enumeration value="Fiches techniques"/>
          <xsd:enumeration value="Formulaire"/>
          <xsd:enumeration value="Listes"/>
          <xsd:enumeration value="Mag Rh mutualisé"/>
          <xsd:enumeration value="Modèle de convention"/>
          <xsd:enumeration value="Modèles"/>
          <xsd:enumeration value="Modèles d'actes"/>
          <xsd:enumeration value="Modèles de contrat"/>
          <xsd:enumeration value="Modèles de délibération"/>
          <xsd:enumeration value="Notes de cadrage"/>
          <xsd:enumeration value="Notices"/>
          <xsd:enumeration value="Plan"/>
          <xsd:enumeration value="Procédures"/>
          <xsd:enumeration value="Procès verbal"/>
          <xsd:enumeration value="Rapports de jury"/>
          <xsd:enumeration value="Réglementation"/>
          <xsd:enumeration value="Simulateur"/>
          <xsd:enumeration value="Tableaux"/>
        </xsd:restriction>
      </xsd:simpleType>
    </xsd:element>
    <xsd:element name="Thème_x0020_2_x0020_site_x0020_internet" ma:index="21" nillable="true" ma:displayName="Thème 2 site internet" ma:default="" ma:format="Dropdown" ma:internalName="Th_x00e8_me_x0020_2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</xsd:restriction>
      </xsd:simpleType>
    </xsd:element>
    <xsd:element name="Thème_x0020_3_x0020_site_x0020_internet" ma:index="22" nillable="true" ma:displayName="Thème 3 site internet" ma:default="" ma:format="Dropdown" ma:internalName="Th_x00e8_me_x0020_3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  <xsd:enumeration value="Choix 6"/>
        </xsd:restriction>
      </xsd:simpleType>
    </xsd:element>
    <xsd:element name="Tag" ma:index="23" nillable="true" ma:displayName="Tag" ma:format="Dropdown" ma:internalName="Tag">
      <xsd:simpleType>
        <xsd:restriction base="dms:Choice">
          <xsd:enumeration value="Abandon de poste"/>
          <xsd:enumeration value="Absences"/>
          <xsd:enumeration value="Accès à l'emploi territorial"/>
          <xsd:enumeration value="AEP"/>
          <xsd:enumeration value="Agents"/>
          <xsd:enumeration value="Agents contractuels"/>
          <xsd:enumeration value="Anticipation RH"/>
          <xsd:enumeration value="Apprentissage"/>
          <xsd:enumeration value="Archives"/>
          <xsd:enumeration value="ASA"/>
          <xsd:enumeration value="Assurance statutaire"/>
          <xsd:enumeration value="Autres motifs"/>
          <xsd:enumeration value="Avancement de grade"/>
          <xsd:enumeration value="Avantages en nature"/>
          <xsd:enumeration value="Bourse de l'emploi"/>
          <xsd:enumeration value="CAP / CCP"/>
          <xsd:enumeration value="Catégorie d'emploi"/>
          <xsd:enumeration value="CDG33"/>
          <xsd:enumeration value="Certificat professionnel"/>
          <xsd:enumeration value="Chômage"/>
          <xsd:enumeration value="Compte épargne temps"/>
          <xsd:enumeration value="Concours"/>
          <xsd:enumeration value="Congés"/>
          <xsd:enumeration value="Congés pour raison de santé"/>
          <xsd:enumeration value="Conseil d'administration"/>
          <xsd:enumeration value="Conseil de discipline"/>
          <xsd:enumeration value="Conseil en recrutement"/>
          <xsd:enumeration value="Conseil médical formation plénière"/>
          <xsd:enumeration value="Conseil médical formation restreinte"/>
          <xsd:enumeration value="Coopération régionale"/>
          <xsd:enumeration value="CST"/>
          <xsd:enumeration value="Demission"/>
          <xsd:enumeration value="Déontologue"/>
          <xsd:enumeration value="Détachement"/>
          <xsd:enumeration value="Dialogue social"/>
          <xsd:enumeration value="Diplôme universitaire"/>
          <xsd:enumeration value="Disponibilité"/>
          <xsd:enumeration value="Dossier individuel"/>
          <xsd:enumeration value="Droit syndical"/>
          <xsd:enumeration value="Droits"/>
          <xsd:enumeration value="Emploi territorial"/>
          <xsd:enumeration value="Emplois non permanents"/>
          <xsd:enumeration value="Emplois permanents"/>
          <xsd:enumeration value="Entretien profesionnel"/>
          <xsd:enumeration value="Examens"/>
          <xsd:enumeration value="Filière Administrative"/>
          <xsd:enumeration value="Filière Animation"/>
          <xsd:enumeration value="Filière Culturelle"/>
          <xsd:enumeration value="Filière Médico-sociale"/>
          <xsd:enumeration value="Filière Sapeurs-pompiers"/>
          <xsd:enumeration value="Filière Sécurité"/>
          <xsd:enumeration value="Filière Technique"/>
          <xsd:enumeration value="Filières"/>
          <xsd:enumeration value="Formation"/>
          <xsd:enumeration value="Frais de déplacement"/>
          <xsd:enumeration value="Gpeec"/>
          <xsd:enumeration value="Handicap"/>
          <xsd:enumeration value="Horaires"/>
          <xsd:enumeration value="Inaptitude"/>
          <xsd:enumeration value="Inscriptions"/>
          <xsd:enumeration value="Intégration directe"/>
          <xsd:enumeration value="Licence professionnelle"/>
          <xsd:enumeration value="Licenciement"/>
          <xsd:enumeration value="Lieux de concours"/>
          <xsd:enumeration value="Lignes directrices gestion"/>
          <xsd:enumeration value="Listes d'aptitudes"/>
          <xsd:enumeration value="Mag RH"/>
          <xsd:enumeration value="Maintien dans l'emploi"/>
          <xsd:enumeration value="Médécine préventive"/>
          <xsd:enumeration value="Médiations"/>
          <xsd:enumeration value="Mise à disposition"/>
          <xsd:enumeration value="Missions"/>
          <xsd:enumeration value="Mutation"/>
          <xsd:enumeration value="NBI"/>
          <xsd:enumeration value="Obligations"/>
          <xsd:enumeration value="Offre de service"/>
          <xsd:enumeration value="Pilotage RH"/>
          <xsd:enumeration value="PPR"/>
          <xsd:enumeration value="Prévoyance"/>
          <xsd:enumeration value="Primes et indemnités"/>
          <xsd:enumeration value="Promotion interne"/>
          <xsd:enumeration value="Psychologue"/>
          <xsd:enumeration value="Rapport d'activité"/>
          <xsd:enumeration value="Recrutement"/>
          <xsd:enumeration value="Régime indemnitaire"/>
          <xsd:enumeration value="Remplacement et renfort"/>
          <xsd:enumeration value="Rémunération"/>
          <xsd:enumeration value="Retraite"/>
          <xsd:enumeration value="RIFSEEP"/>
          <xsd:enumeration value="Risques profesionnels"/>
          <xsd:enumeration value="Santé"/>
          <xsd:enumeration value="Secrétaire de mairie"/>
          <xsd:enumeration value="Signalements"/>
          <xsd:enumeration value="Télétravail"/>
          <xsd:enumeration value="Temps de travail"/>
          <xsd:enumeration value="Traitement indicidiaire"/>
        </xsd:restriction>
      </xsd:simpleType>
    </xsd:element>
    <xsd:element name="dce64921054a4cfeb178169aa5c80488" ma:index="25" nillable="true" ma:taxonomy="true" ma:internalName="dce64921054a4cfeb178169aa5c80488" ma:taxonomyFieldName="Nature" ma:displayName="Nature" ma:default="" ma:fieldId="{dce64921-054a-4cfe-b178-169aa5c80488}" ma:sspId="080acc9f-a124-4651-8c21-27ed651001c5" ma:termSetId="fac78ca5-a9a4-4db7-8b38-6c618f8445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e" ma:index="27" nillable="true" ma:displayName="Origine" ma:list="UserInfo" ma:internalName="Origi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de_x0020_publication" ma:index="28" nillable="true" ma:displayName="Date de publication" ma:default="" ma:format="DateOnly" ma:internalName="Date_x0020_de_x0020_publication">
      <xsd:simpleType>
        <xsd:restriction base="dms:DateTime"/>
      </xsd:simpleType>
    </xsd:element>
    <xsd:element name="Date_x0020_de_x0020_dépublication" ma:index="29" nillable="true" ma:displayName="Date de dépublication" ma:default="" ma:format="DateOnly" ma:internalName="Date_x0020_de_x0020_d_x00e9_publication">
      <xsd:simpleType>
        <xsd:restriction base="dms:DateTime"/>
      </xsd:simpleType>
    </xsd:element>
    <xsd:element name="A_x0020_publier_x0020_" ma:index="30" nillable="true" ma:displayName="A publier sur site internet" ma:format="Dropdown" ma:internalName="A_x0020_publier_x0020_">
      <xsd:simpleType>
        <xsd:restriction base="dms:Choice">
          <xsd:enumeration value="site internet"/>
          <xsd:enumeration value="site internet 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15652-d213-494d-b187-0bac832e4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80acc9f-a124-4651-8c21-27ed651001c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758ac0241a94e4d98028cb60ff1e2dc xmlns="d13cbe4f-1448-46a5-af3f-2daad8b924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Privé</TermName>
          <TermId xmlns="http://schemas.microsoft.com/office/infopath/2007/PartnerControls">9d61055b-725b-4297-9a77-8c5caa518546</TermId>
        </TermInfo>
      </Terms>
    </m758ac0241a94e4d98028cb60ff1e2dc>
    <Description_x0020_site_x0020_internet xmlns="6fe09545-cdc4-43a9-9da5-abd37ca73394" xsi:nil="true"/>
    <Date_x0020_de_x0020_publication xmlns="6fe09545-cdc4-43a9-9da5-abd37ca73394">2025-10-06T22:00:00+00:00</Date_x0020_de_x0020_publication>
    <Tag xmlns="6fe09545-cdc4-43a9-9da5-abd37ca73394">Assurance statutaire</Tag>
    <dce64921054a4cfeb178169aa5c80488 xmlns="6fe09545-cdc4-43a9-9da5-abd37ca73394">
      <Terms xmlns="http://schemas.microsoft.com/office/infopath/2007/PartnerControls"/>
    </dce64921054a4cfeb178169aa5c80488>
    <Origine xmlns="6fe09545-cdc4-43a9-9da5-abd37ca73394">
      <UserInfo>
        <DisplayName/>
        <AccountId xsi:nil="true"/>
        <AccountType/>
      </UserInfo>
    </Origine>
    <A_x0020_publier_x0020_ xmlns="6fe09545-cdc4-43a9-9da5-abd37ca73394">site internet</A_x0020_publier_x0020_>
    <c2084f14729a434b9e63fa47cbfacf48 xmlns="d13cbe4f-1448-46a5-af3f-2daad8b9242e">
      <Terms xmlns="http://schemas.microsoft.com/office/infopath/2007/PartnerControls"/>
    </c2084f14729a434b9e63fa47cbfacf48>
    <Thème_x0020_site_x0020_internet xmlns="6fe09545-cdc4-43a9-9da5-abd37ca73394">Simulateur</Thème_x0020_site_x0020_internet>
    <od9de02ed0334f4c81549240fd5dbd7b xmlns="d13cbe4f-1448-46a5-af3f-2daad8b9242e">
      <Terms xmlns="http://schemas.microsoft.com/office/infopath/2007/PartnerControls"/>
    </od9de02ed0334f4c81549240fd5dbd7b>
    <Thème_x0020_3_x0020_site_x0020_internet xmlns="6fe09545-cdc4-43a9-9da5-abd37ca73394" xsi:nil="true"/>
    <Date_x0020_de_x0020_dépublication xmlns="6fe09545-cdc4-43a9-9da5-abd37ca73394" xsi:nil="true"/>
    <CATEGORIE xmlns="6fe09545-cdc4-43a9-9da5-abd37ca73394">Assurance et protection sociale</CATEGORIE>
    <Thème_x0020_2_x0020_site_x0020_internet xmlns="6fe09545-cdc4-43a9-9da5-abd37ca73394" xsi:nil="true"/>
    <TaxCatchAll xmlns="d13cbe4f-1448-46a5-af3f-2daad8b9242e">
      <Value>48</Value>
    </TaxCatchAll>
  </documentManagement>
</p:properties>
</file>

<file path=customXml/itemProps1.xml><?xml version="1.0" encoding="utf-8"?>
<ds:datastoreItem xmlns:ds="http://schemas.openxmlformats.org/officeDocument/2006/customXml" ds:itemID="{FCD4E0EB-284A-4F78-BCDC-4DBC561D4B6C}"/>
</file>

<file path=customXml/itemProps2.xml><?xml version="1.0" encoding="utf-8"?>
<ds:datastoreItem xmlns:ds="http://schemas.openxmlformats.org/officeDocument/2006/customXml" ds:itemID="{CA241634-A039-4FF3-8B92-39E24E8D909E}"/>
</file>

<file path=customXml/itemProps3.xml><?xml version="1.0" encoding="utf-8"?>
<ds:datastoreItem xmlns:ds="http://schemas.openxmlformats.org/officeDocument/2006/customXml" ds:itemID="{3E77E062-81D0-4DD4-AB9E-742948987C16}"/>
</file>

<file path=customXml/itemProps4.xml><?xml version="1.0" encoding="utf-8"?>
<ds:datastoreItem xmlns:ds="http://schemas.openxmlformats.org/officeDocument/2006/customXml" ds:itemID="{693E1573-19EE-487D-8F52-05D020D56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Test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Simulateur - Cotisation - CGRS 2026</dc:title>
  <dc:creator>Vincent ROBERT</dc:creator>
  <cp:lastModifiedBy>CHANEL Isabelle</cp:lastModifiedBy>
  <cp:lastPrinted>2025-09-26T13:50:51Z</cp:lastPrinted>
  <dcterms:created xsi:type="dcterms:W3CDTF">2020-06-17T07:38:21Z</dcterms:created>
  <dcterms:modified xsi:type="dcterms:W3CDTF">2025-10-07T11:22:35Z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0x010100DE67B4170B45E24899E1F0558CDB95BB0032AB7655928BDC42B69278CD48535036</vt:lpwstr>
  </property>
  <property fmtid="{D5CDD505-2E9C-101B-9397-08002B2CF9AE}" pid="4" name="DMS_WebsiteTheme">
    <vt:lpwstr/>
  </property>
  <property fmtid="{D5CDD505-2E9C-101B-9397-08002B2CF9AE}" pid="5" name="Nature">
    <vt:lpwstr/>
  </property>
  <property fmtid="{D5CDD505-2E9C-101B-9397-08002B2CF9AE}" pid="6" name="DMS_Tag">
    <vt:lpwstr/>
  </property>
  <property fmtid="{D5CDD505-2E9C-101B-9397-08002B2CF9AE}" pid="7" name="DMS_TypeOfPublication">
    <vt:lpwstr>48;#Privé|9d61055b-725b-4297-9a77-8c5caa518546</vt:lpwstr>
  </property>
</Properties>
</file>